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en\Downloads\"/>
    </mc:Choice>
  </mc:AlternateContent>
  <xr:revisionPtr revIDLastSave="0" documentId="13_ncr:1_{372E6933-87D4-48D6-A4FF-9EADA68BED10}" xr6:coauthVersionLast="47" xr6:coauthVersionMax="47" xr10:uidLastSave="{00000000-0000-0000-0000-000000000000}"/>
  <bookViews>
    <workbookView xWindow="-120" yWindow="-120" windowWidth="29040" windowHeight="15720" xr2:uid="{6FEB5609-E138-4FD3-93EE-9A396A4608C1}"/>
  </bookViews>
  <sheets>
    <sheet name="Planilha de Pontuação" sheetId="1" r:id="rId1"/>
    <sheet name="Coeficiente de rendimento" sheetId="5" r:id="rId2"/>
    <sheet name="Tabela de Pontuaçã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3" i="1" l="1"/>
  <c r="D106" i="1"/>
  <c r="D124" i="1"/>
  <c r="D119" i="1"/>
  <c r="D117" i="1"/>
  <c r="D118" i="1"/>
  <c r="D116" i="1"/>
  <c r="D112" i="1"/>
  <c r="D107" i="1"/>
  <c r="D108" i="1"/>
  <c r="D109" i="1"/>
  <c r="D110" i="1"/>
  <c r="D111" i="1"/>
  <c r="D56" i="1"/>
  <c r="D53" i="1"/>
  <c r="D45" i="1"/>
  <c r="D42" i="1"/>
  <c r="D39" i="1"/>
  <c r="D36" i="1"/>
  <c r="D32" i="1"/>
  <c r="D28" i="1"/>
  <c r="C18" i="1"/>
  <c r="C12" i="1"/>
  <c r="D4" i="5" l="1"/>
  <c r="D105" i="1"/>
  <c r="D99" i="1"/>
  <c r="D96" i="1"/>
  <c r="D93" i="1"/>
  <c r="D85" i="1"/>
  <c r="D80" i="1"/>
  <c r="D72" i="1"/>
  <c r="D67" i="1"/>
  <c r="D62" i="1"/>
  <c r="D24" i="1" l="1"/>
  <c r="D7" i="1" s="1"/>
  <c r="D9" i="1"/>
  <c r="D6" i="1" s="1"/>
</calcChain>
</file>

<file path=xl/sharedStrings.xml><?xml version="1.0" encoding="utf-8"?>
<sst xmlns="http://schemas.openxmlformats.org/spreadsheetml/2006/main" count="172" uniqueCount="111">
  <si>
    <t>Qualis</t>
  </si>
  <si>
    <t>Pontuação</t>
  </si>
  <si>
    <t>Demais</t>
  </si>
  <si>
    <t>Categoria</t>
  </si>
  <si>
    <t>ISSN Revista</t>
  </si>
  <si>
    <t>Limite</t>
  </si>
  <si>
    <t>ISBN Livro</t>
  </si>
  <si>
    <t>Completo ou Organização</t>
  </si>
  <si>
    <t>Capítulo</t>
  </si>
  <si>
    <t xml:space="preserve">Observações: </t>
  </si>
  <si>
    <t>Internacional com ISSN</t>
  </si>
  <si>
    <t>Nacional com ISSN</t>
  </si>
  <si>
    <t>ISSN Anais</t>
  </si>
  <si>
    <t>Artigos completos em Anais de Eventos Internacionais (com ISSN)</t>
  </si>
  <si>
    <t>Artigos completos em Anais de Eventos sem ISSN</t>
  </si>
  <si>
    <t>Livros com ISBN e Comitê Editorial (todas as áreas)</t>
  </si>
  <si>
    <t>Trabalhos completos em anais de eventos (todas as áreas)</t>
  </si>
  <si>
    <t>Resumos e resumos expandidos em anais de eventos (todas as áreas)</t>
  </si>
  <si>
    <t>Tipo</t>
  </si>
  <si>
    <t>Patente concedida</t>
  </si>
  <si>
    <t>Software registrado</t>
  </si>
  <si>
    <t>Produção tecnológica (todas as áreas)</t>
  </si>
  <si>
    <t>Patente depositada</t>
  </si>
  <si>
    <t>Número</t>
  </si>
  <si>
    <t>Atividades de pesquisa, ensino e extensão</t>
  </si>
  <si>
    <t>Monitoria</t>
  </si>
  <si>
    <t>Projeto de extensão</t>
  </si>
  <si>
    <t>Experiência Internacional</t>
  </si>
  <si>
    <t>Programa de Educação Tutorial</t>
  </si>
  <si>
    <t>Unidade</t>
  </si>
  <si>
    <t>semestres</t>
  </si>
  <si>
    <t>Instituição</t>
  </si>
  <si>
    <t>Curso</t>
  </si>
  <si>
    <t>* Se o seu curso ainda não tiver sido avaliado, adote o conceito igual a 3.</t>
  </si>
  <si>
    <t>Ano</t>
  </si>
  <si>
    <t>Semestre</t>
  </si>
  <si>
    <t>Nota</t>
  </si>
  <si>
    <t>Carga horária semestral</t>
  </si>
  <si>
    <t>Coeficiente de rendimento calculado</t>
  </si>
  <si>
    <t>Disciplina (exatamente conforme histórico)</t>
  </si>
  <si>
    <t>Nome:</t>
  </si>
  <si>
    <t>Orientações concluídas</t>
  </si>
  <si>
    <t>Natureza</t>
  </si>
  <si>
    <t>Quantidade</t>
  </si>
  <si>
    <t>Co-orientação de Trabalho de Conclusão de Curso</t>
  </si>
  <si>
    <t>Orientação de Trabalho de Conclusão de Curso</t>
  </si>
  <si>
    <t>Graduação</t>
  </si>
  <si>
    <t>Mestrado (somente para candidatos a doutorado)</t>
  </si>
  <si>
    <t>Conceito CAPES</t>
  </si>
  <si>
    <t>*Clique aqui para consultar o conceito CAPES</t>
  </si>
  <si>
    <t>Fim da planilha</t>
  </si>
  <si>
    <t>Nota 1:</t>
  </si>
  <si>
    <t>Nota 2:</t>
  </si>
  <si>
    <t>Título do trabalho (como consta no Lattes e no comprovante)</t>
  </si>
  <si>
    <t>Atenção: essa planilha é opcional e deve ser adotada somente para alunos e alunas cujo curso NÃO CALCULE AUTOMATICAMENTE o coeficiente de rendimento, que é a média ponderada das notas, considerando a carga horária das disciplinas.</t>
  </si>
  <si>
    <t>Título do trabalho (como consta no Lattes e no comprovante) e DOI, se houver</t>
  </si>
  <si>
    <t>Artigos publicados e/ou artigos aceitos para publicação</t>
  </si>
  <si>
    <t>Organização de Eventos</t>
  </si>
  <si>
    <t>Iniciação Científica aprovada em agências de fomento (CNPq e FAPs)</t>
  </si>
  <si>
    <t>Iniciação Científica aprovada em âmbito institucional</t>
  </si>
  <si>
    <t>Experiência em Docência</t>
  </si>
  <si>
    <t>Docência em ensino fundamental, médio e técnico (com vínculo formal de trabalho)</t>
  </si>
  <si>
    <t>itens</t>
  </si>
  <si>
    <t>Histórico Escolar</t>
  </si>
  <si>
    <t>Artigo Qualis A1</t>
  </si>
  <si>
    <t>Artigo Qualis A2</t>
  </si>
  <si>
    <t>Artigo Qualis B1</t>
  </si>
  <si>
    <t>Organização ou autoria de livro inteiro (com Comitê Editorial)</t>
  </si>
  <si>
    <t>Autoria em capítulo de livro (com Comitê Editorial)</t>
  </si>
  <si>
    <t>Docência em instituição de ensino superior e pós-graduação (com vínculo formal de trabalho)</t>
  </si>
  <si>
    <t>Artigos completos em Anais de Eventos Nacionais (com ISSN)</t>
  </si>
  <si>
    <t>Pontuação do histórico escolar:</t>
  </si>
  <si>
    <t>Pontuação do currículo:</t>
  </si>
  <si>
    <t>Currículo - Publicações e Produtos e Experiência Acadêmica</t>
  </si>
  <si>
    <t>A1</t>
  </si>
  <si>
    <t>A2</t>
  </si>
  <si>
    <t>B1</t>
  </si>
  <si>
    <t>Co-orientação de Iniciação Científica (formalmente vinculada à IES ou órgãos de fomento)</t>
  </si>
  <si>
    <t>Orientação de Iniciação Científica  (formalmente vinculada à IES ou órgãos de fomento)</t>
  </si>
  <si>
    <t>* Adotar o ano mais atual
* Se o seu curso ainda não tiver sido avaliado, adote o conceito igual a 3.</t>
  </si>
  <si>
    <t>Obs. Qualquer discrepância entre o histórico do aluno(a) e as notas apresentadas nessa planilha fará com que a nota relativa ao histórico escolar seja zerada.</t>
  </si>
  <si>
    <t>eventos</t>
  </si>
  <si>
    <t>* Clique aqui para consultar os conceitos ENADE</t>
  </si>
  <si>
    <t>ENADE</t>
  </si>
  <si>
    <t>Resumo em Anais de congresso Internacional ou Nacional com ISSN</t>
  </si>
  <si>
    <t>Resumo estendidos (entre 2 e 4 páginas) em Anais de Congresso Nacional ou Internacional, com ou sem ISSN</t>
  </si>
  <si>
    <t>artigos</t>
  </si>
  <si>
    <t>livros</t>
  </si>
  <si>
    <t>capítulos</t>
  </si>
  <si>
    <t>resumos</t>
  </si>
  <si>
    <t>patentes</t>
  </si>
  <si>
    <t>softwares</t>
  </si>
  <si>
    <t>Semestres Completos
(inteiros)</t>
  </si>
  <si>
    <t>Treinamento Profissional, Empresa Júnior e CREA JR (não considerar estágio ou experiência profissional)</t>
  </si>
  <si>
    <t>Treinamento Profissional, Empresa Júnior e CREA JR 
(não considerar estágio ou experiência profissional)</t>
  </si>
  <si>
    <t>Materiais e Construção</t>
  </si>
  <si>
    <t>Selecione sua área de concentração</t>
  </si>
  <si>
    <t>Coeficiente de rendimento* 
(0 a 10)</t>
  </si>
  <si>
    <r>
      <t xml:space="preserve">* Adaptar para a faixa entre 0 e 10 (ex. caso 76 </t>
    </r>
    <r>
      <rPr>
        <sz val="10"/>
        <rFont val="Calibri"/>
        <family val="2"/>
      </rPr>
      <t>→</t>
    </r>
    <r>
      <rPr>
        <sz val="10"/>
        <rFont val="Arial"/>
        <family val="2"/>
      </rPr>
      <t xml:space="preserve"> 7,6)
* Se o seu curso não calcula Coeficiente de Rendimento, consultar 2ª aba desta planilha
*No caso de instituição estrangeira, consultar o item 5.2 do Edital</t>
    </r>
  </si>
  <si>
    <t>* Adaptar para a faixa entre 0 e 10 (ex. caso 76 → 7,6)
* Se o seu curso não calcula Coeficiente de Rendimento, consultar 2ª aba desta planilha
*No caso de instituição estrangeira, consultar o item 5.2 do Edital</t>
  </si>
  <si>
    <t>Estruturas e Construção</t>
  </si>
  <si>
    <t>A avaliação considerará o currículo do candidato devidamente comprovado nos últimos 9 (nove) anos mais o ano corrente, 
até a data do último dia de inscrição que consta no edital.</t>
  </si>
  <si>
    <t>ANEXO I - Planilha de Pontuação - Processo Seletivo PROPEC</t>
  </si>
  <si>
    <t>Anexo II - Tabela de pontuação desta planilha</t>
  </si>
  <si>
    <r>
      <t xml:space="preserve">Todos os cálculos são realizados automaticamente de acordo com a Tabela de pontuação definida no Edital (Anexo II). 
Caso haja alguma divergência, envie um e-mail para "propec@ufop.edu.br".
Todas as pontuações e dados serão conferidos pela comissão de seleção. Em caso de divergência, a comissão definirá a ação a ser tomada. 
Itens do currículo que não possuírem comprovação enviada em anexo no formulário de inscrição não serão considerados. 
</t>
    </r>
    <r>
      <rPr>
        <b/>
        <sz val="9"/>
        <rFont val="Arial"/>
        <family val="2"/>
      </rPr>
      <t>Os comprovantes do currículo devem seguir A MESMA ORDEM desta planilha</t>
    </r>
    <r>
      <rPr>
        <sz val="9"/>
        <rFont val="Arial"/>
        <family val="2"/>
      </rPr>
      <t>. O arquivo de comprovantes deve possuir no máximo 20 Mb.
A classificação QUALIS deve seguir o quadriênio 2013-2016 para ENGENHARIAS 1, conforme disponibilizado na Plataforma Sucupira. 
Revistas que não possuem QUALIS na ENGENHARIAS 1 serão classificadas como A1 caso JCR &gt; 1,4; A2 caso 0,7 &lt; JCR &lt; 1,4; A3 caso 0,4 &lt; JCR &lt; 0,7 e A4 caso 0,1 &lt; JCR &lt; 0,4.
O candidato(a) tem permissão para alterar o tamanho das linhas, para ajustar conforme os itens preenchidos.</t>
    </r>
  </si>
  <si>
    <t>A3</t>
  </si>
  <si>
    <t>A4</t>
  </si>
  <si>
    <r>
      <t xml:space="preserve">Área </t>
    </r>
    <r>
      <rPr>
        <b/>
        <sz val="8"/>
        <color theme="1"/>
        <rFont val="Arial"/>
        <family val="2"/>
      </rPr>
      <t>(selecione)       (campo obrigatório)</t>
    </r>
    <r>
      <rPr>
        <b/>
        <sz val="11"/>
        <color theme="1"/>
        <rFont val="Arial"/>
        <family val="2"/>
      </rPr>
      <t>:</t>
    </r>
  </si>
  <si>
    <t>Artigo Qualis A3</t>
  </si>
  <si>
    <t>Artigo Qualis A4</t>
  </si>
  <si>
    <t>Outros artigos em revista (B2, B3, B4, C e não indexadas)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</si>
</sst>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sz val="11"/>
      <color rgb="FFFF0000"/>
      <name val="Calibri"/>
      <family val="2"/>
      <scheme val="minor"/>
    </font>
    <font>
      <sz val="9"/>
      <name val="Arial"/>
      <family val="2"/>
    </font>
    <font>
      <sz val="8"/>
      <color theme="1"/>
      <name val="Arial"/>
      <family val="2"/>
    </font>
    <font>
      <sz val="10"/>
      <name val="Calibri"/>
      <family val="2"/>
    </font>
    <font>
      <b/>
      <sz val="9"/>
      <name val="Arial"/>
      <family val="2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8" borderId="1" xfId="0" applyFont="1" applyFill="1" applyBorder="1"/>
    <xf numFmtId="0" fontId="3" fillId="8" borderId="1" xfId="0" applyFont="1" applyFill="1" applyBorder="1" applyAlignment="1">
      <alignment horizontal="center"/>
    </xf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1" xfId="0" applyFont="1" applyFill="1" applyBorder="1" applyAlignment="1">
      <alignment horizont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 textRotation="90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0" fontId="12" fillId="3" borderId="1" xfId="1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3" fillId="8" borderId="1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v.br/inep/pt-br/areas-de-atuacao/avaliacao-e-exames-educacionais/enade/resultados" TargetMode="External"/><Relationship Id="rId1" Type="http://schemas.openxmlformats.org/officeDocument/2006/relationships/hyperlink" Target="https://sucupira.capes.gov.br/sucupira/public/consultas/coleta/programa/listaPrograma.js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D4233-EB88-4672-9D37-FDCE80C6ACB6}">
  <dimension ref="A1:J128"/>
  <sheetViews>
    <sheetView tabSelected="1" topLeftCell="A2" zoomScaleNormal="100" workbookViewId="0">
      <selection activeCell="B88" sqref="B88"/>
    </sheetView>
  </sheetViews>
  <sheetFormatPr defaultColWidth="9.140625" defaultRowHeight="15" x14ac:dyDescent="0.25"/>
  <cols>
    <col min="1" max="1" width="18.7109375" style="34" customWidth="1"/>
    <col min="2" max="2" width="80.140625" style="34" customWidth="1"/>
    <col min="3" max="3" width="18.85546875" style="15" customWidth="1"/>
    <col min="4" max="4" width="11.28515625" style="34" customWidth="1"/>
    <col min="5" max="5" width="9.140625" style="34"/>
    <col min="6" max="6" width="55.5703125" style="34" customWidth="1"/>
    <col min="7" max="9" width="9.140625" style="35"/>
    <col min="10" max="10" width="21.5703125" style="35" customWidth="1"/>
    <col min="11" max="16384" width="9.140625" style="34"/>
  </cols>
  <sheetData>
    <row r="1" spans="1:7" ht="18" x14ac:dyDescent="0.25">
      <c r="A1" s="58" t="s">
        <v>102</v>
      </c>
      <c r="B1" s="58"/>
      <c r="C1" s="58"/>
      <c r="D1" s="58"/>
    </row>
    <row r="2" spans="1:7" ht="141.75" customHeight="1" x14ac:dyDescent="0.25">
      <c r="A2" s="20" t="s">
        <v>9</v>
      </c>
      <c r="B2" s="67" t="s">
        <v>104</v>
      </c>
      <c r="C2" s="67"/>
      <c r="D2" s="67"/>
    </row>
    <row r="3" spans="1:7" x14ac:dyDescent="0.25">
      <c r="A3" s="19"/>
      <c r="B3" s="19"/>
      <c r="C3" s="17"/>
      <c r="D3" s="19"/>
    </row>
    <row r="4" spans="1:7" x14ac:dyDescent="0.25">
      <c r="A4" s="21" t="s">
        <v>40</v>
      </c>
      <c r="B4" s="74"/>
      <c r="C4" s="61"/>
      <c r="D4" s="62"/>
    </row>
    <row r="5" spans="1:7" ht="48.75" customHeight="1" x14ac:dyDescent="0.25">
      <c r="A5" s="57" t="s">
        <v>107</v>
      </c>
      <c r="B5" s="61"/>
      <c r="C5" s="61"/>
      <c r="D5" s="62"/>
    </row>
    <row r="6" spans="1:7" ht="15.75" x14ac:dyDescent="0.25">
      <c r="A6" s="71" t="s">
        <v>71</v>
      </c>
      <c r="B6" s="72"/>
      <c r="C6" s="73"/>
      <c r="D6" s="22">
        <f>D9</f>
        <v>0</v>
      </c>
    </row>
    <row r="7" spans="1:7" ht="15.75" x14ac:dyDescent="0.25">
      <c r="A7" s="71" t="s">
        <v>72</v>
      </c>
      <c r="B7" s="72"/>
      <c r="C7" s="73"/>
      <c r="D7" s="22">
        <f>D24</f>
        <v>0</v>
      </c>
    </row>
    <row r="8" spans="1:7" x14ac:dyDescent="0.25">
      <c r="A8" s="19"/>
      <c r="B8" s="19"/>
      <c r="C8" s="17"/>
      <c r="D8" s="19"/>
    </row>
    <row r="9" spans="1:7" ht="15.75" x14ac:dyDescent="0.25">
      <c r="A9" s="78" t="s">
        <v>63</v>
      </c>
      <c r="B9" s="79"/>
      <c r="C9" s="23" t="s">
        <v>51</v>
      </c>
      <c r="D9" s="24">
        <f>SUM(C12,C18)</f>
        <v>0</v>
      </c>
    </row>
    <row r="10" spans="1:7" x14ac:dyDescent="0.25">
      <c r="A10" s="54"/>
      <c r="B10" s="54"/>
      <c r="C10" s="54"/>
      <c r="D10" s="54"/>
      <c r="F10" s="19"/>
    </row>
    <row r="11" spans="1:7" ht="15" customHeight="1" x14ac:dyDescent="0.25">
      <c r="A11" s="82" t="s">
        <v>46</v>
      </c>
      <c r="B11" s="82"/>
      <c r="C11" s="82"/>
      <c r="D11" s="82"/>
      <c r="F11" s="25" t="s">
        <v>82</v>
      </c>
    </row>
    <row r="12" spans="1:7" ht="14.25" customHeight="1" x14ac:dyDescent="0.25">
      <c r="A12" s="26" t="s">
        <v>31</v>
      </c>
      <c r="B12" s="36"/>
      <c r="C12" s="83">
        <f>IF(B14=5,1*B15,IF(B14=4,0.85*B15,IF(B14=3,0.65*B15,IF(B14=2,0.4*B15,IF(B14=1,0.2*B15,0)))))</f>
        <v>0</v>
      </c>
      <c r="D12" s="83"/>
      <c r="F12" s="95" t="s">
        <v>79</v>
      </c>
      <c r="G12" s="37"/>
    </row>
    <row r="13" spans="1:7" x14ac:dyDescent="0.25">
      <c r="A13" s="26" t="s">
        <v>32</v>
      </c>
      <c r="B13" s="36"/>
      <c r="C13" s="83"/>
      <c r="D13" s="83"/>
      <c r="F13" s="96"/>
      <c r="G13" s="37"/>
    </row>
    <row r="14" spans="1:7" ht="14.25" customHeight="1" x14ac:dyDescent="0.25">
      <c r="A14" s="27" t="s">
        <v>83</v>
      </c>
      <c r="B14" s="36"/>
      <c r="C14" s="83"/>
      <c r="D14" s="83"/>
      <c r="F14" s="97"/>
      <c r="G14" s="37"/>
    </row>
    <row r="15" spans="1:7" ht="59.25" customHeight="1" x14ac:dyDescent="0.25">
      <c r="A15" s="26" t="s">
        <v>97</v>
      </c>
      <c r="B15" s="38"/>
      <c r="C15" s="83"/>
      <c r="D15" s="83"/>
      <c r="F15" s="49" t="s">
        <v>98</v>
      </c>
    </row>
    <row r="16" spans="1:7" x14ac:dyDescent="0.25">
      <c r="A16" s="15"/>
      <c r="B16" s="15"/>
      <c r="D16" s="15"/>
      <c r="F16" s="19"/>
    </row>
    <row r="17" spans="1:10" ht="15" customHeight="1" x14ac:dyDescent="0.25">
      <c r="A17" s="82" t="s">
        <v>47</v>
      </c>
      <c r="B17" s="82"/>
      <c r="C17" s="82"/>
      <c r="D17" s="82"/>
      <c r="F17" s="25" t="s">
        <v>49</v>
      </c>
    </row>
    <row r="18" spans="1:10" ht="14.25" customHeight="1" x14ac:dyDescent="0.25">
      <c r="A18" s="26" t="s">
        <v>31</v>
      </c>
      <c r="B18" s="36"/>
      <c r="C18" s="83">
        <f>IF(B20=7,1*B21,IF(B20=6,0.95*B21,IF(B20=5,0.9*B21,IF(B20=4,0.85*B21,IF(B20=3,0.8*B21,IF(B20=2,0.7*B21,IF(B20=1,0.6*B21,0)))))))</f>
        <v>0</v>
      </c>
      <c r="D18" s="83"/>
      <c r="F18" s="94" t="s">
        <v>33</v>
      </c>
    </row>
    <row r="19" spans="1:10" x14ac:dyDescent="0.25">
      <c r="A19" s="26" t="s">
        <v>32</v>
      </c>
      <c r="B19" s="36"/>
      <c r="C19" s="83"/>
      <c r="D19" s="83"/>
      <c r="F19" s="94"/>
    </row>
    <row r="20" spans="1:10" ht="25.5" customHeight="1" x14ac:dyDescent="0.25">
      <c r="A20" s="26" t="s">
        <v>48</v>
      </c>
      <c r="B20" s="36"/>
      <c r="C20" s="83"/>
      <c r="D20" s="83"/>
      <c r="F20" s="94" t="s">
        <v>99</v>
      </c>
    </row>
    <row r="21" spans="1:10" ht="38.25" x14ac:dyDescent="0.25">
      <c r="A21" s="26" t="s">
        <v>97</v>
      </c>
      <c r="B21" s="38"/>
      <c r="C21" s="83"/>
      <c r="D21" s="83"/>
      <c r="F21" s="94"/>
    </row>
    <row r="22" spans="1:10" x14ac:dyDescent="0.25">
      <c r="A22" s="15"/>
      <c r="B22" s="15"/>
      <c r="D22" s="15"/>
      <c r="F22" s="19"/>
    </row>
    <row r="23" spans="1:10" x14ac:dyDescent="0.25">
      <c r="A23" s="15"/>
      <c r="B23" s="15"/>
      <c r="D23" s="15"/>
      <c r="F23" s="19"/>
    </row>
    <row r="24" spans="1:10" ht="15.75" x14ac:dyDescent="0.25">
      <c r="A24" s="80" t="s">
        <v>73</v>
      </c>
      <c r="B24" s="81"/>
      <c r="C24" s="28" t="s">
        <v>52</v>
      </c>
      <c r="D24" s="28">
        <f>SUM(D28:D49,D53:D58,D62:D76,D80:D89,D93:D101,D105:D112,D116:D119,D123:D124)</f>
        <v>0</v>
      </c>
    </row>
    <row r="25" spans="1:10" x14ac:dyDescent="0.25">
      <c r="A25" s="17"/>
      <c r="B25" s="17"/>
      <c r="C25" s="17"/>
      <c r="D25" s="17"/>
    </row>
    <row r="26" spans="1:10" x14ac:dyDescent="0.25">
      <c r="A26" s="76" t="s">
        <v>56</v>
      </c>
      <c r="B26" s="76"/>
      <c r="C26" s="76"/>
      <c r="D26" s="76"/>
    </row>
    <row r="27" spans="1:10" s="40" customFormat="1" x14ac:dyDescent="0.25">
      <c r="A27" s="29" t="s">
        <v>0</v>
      </c>
      <c r="B27" s="29" t="s">
        <v>55</v>
      </c>
      <c r="C27" s="29" t="s">
        <v>4</v>
      </c>
      <c r="D27" s="29" t="s">
        <v>1</v>
      </c>
      <c r="G27" s="35"/>
      <c r="H27" s="35"/>
      <c r="I27" s="35"/>
      <c r="J27" s="35"/>
    </row>
    <row r="28" spans="1:10" s="40" customFormat="1" x14ac:dyDescent="0.25">
      <c r="A28" s="59" t="s">
        <v>74</v>
      </c>
      <c r="B28" s="39"/>
      <c r="C28" s="39"/>
      <c r="D28" s="59">
        <f>COUNTA(B28:B31)*'Tabela de Pontuação'!B5</f>
        <v>0</v>
      </c>
      <c r="G28" s="35"/>
      <c r="H28" s="35"/>
      <c r="I28" s="35"/>
      <c r="J28" s="35"/>
    </row>
    <row r="29" spans="1:10" s="40" customFormat="1" x14ac:dyDescent="0.25">
      <c r="A29" s="59"/>
      <c r="B29" s="39"/>
      <c r="C29" s="39"/>
      <c r="D29" s="59"/>
      <c r="G29" s="35"/>
      <c r="H29" s="35"/>
      <c r="I29" s="35"/>
      <c r="J29" s="35"/>
    </row>
    <row r="30" spans="1:10" s="40" customFormat="1" x14ac:dyDescent="0.25">
      <c r="A30" s="59"/>
      <c r="B30" s="39"/>
      <c r="C30" s="39"/>
      <c r="D30" s="59"/>
      <c r="G30" s="35"/>
      <c r="H30" s="35"/>
      <c r="I30" s="35"/>
      <c r="J30" s="35"/>
    </row>
    <row r="31" spans="1:10" s="40" customFormat="1" x14ac:dyDescent="0.25">
      <c r="A31" s="59"/>
      <c r="B31" s="39"/>
      <c r="C31" s="39"/>
      <c r="D31" s="59"/>
      <c r="G31" s="35"/>
      <c r="H31" s="35"/>
      <c r="I31" s="35"/>
      <c r="J31" s="35"/>
    </row>
    <row r="32" spans="1:10" ht="15" customHeight="1" x14ac:dyDescent="0.25">
      <c r="A32" s="59" t="s">
        <v>75</v>
      </c>
      <c r="B32" s="41"/>
      <c r="C32" s="42"/>
      <c r="D32" s="59">
        <f>COUNTA(B32:B35)*'Tabela de Pontuação'!B6</f>
        <v>0</v>
      </c>
    </row>
    <row r="33" spans="1:4" ht="15" customHeight="1" x14ac:dyDescent="0.25">
      <c r="A33" s="59"/>
      <c r="B33" s="41"/>
      <c r="C33" s="42"/>
      <c r="D33" s="59"/>
    </row>
    <row r="34" spans="1:4" ht="15" customHeight="1" x14ac:dyDescent="0.25">
      <c r="A34" s="59"/>
      <c r="B34" s="41"/>
      <c r="C34" s="42"/>
      <c r="D34" s="59"/>
    </row>
    <row r="35" spans="1:4" ht="15" customHeight="1" x14ac:dyDescent="0.25">
      <c r="A35" s="59"/>
      <c r="B35" s="41"/>
      <c r="C35" s="42"/>
      <c r="D35" s="59"/>
    </row>
    <row r="36" spans="1:4" ht="15" customHeight="1" x14ac:dyDescent="0.25">
      <c r="A36" s="60" t="s">
        <v>105</v>
      </c>
      <c r="B36" s="41"/>
      <c r="C36" s="42"/>
      <c r="D36" s="59">
        <f>COUNTA(B36:B38)*'Tabela de Pontuação'!B7</f>
        <v>0</v>
      </c>
    </row>
    <row r="37" spans="1:4" ht="15" customHeight="1" x14ac:dyDescent="0.25">
      <c r="A37" s="59"/>
      <c r="B37" s="41"/>
      <c r="C37" s="42"/>
      <c r="D37" s="59"/>
    </row>
    <row r="38" spans="1:4" ht="15" customHeight="1" x14ac:dyDescent="0.25">
      <c r="A38" s="59"/>
      <c r="B38" s="41"/>
      <c r="C38" s="42"/>
      <c r="D38" s="59"/>
    </row>
    <row r="39" spans="1:4" ht="15" customHeight="1" x14ac:dyDescent="0.25">
      <c r="A39" s="60" t="s">
        <v>106</v>
      </c>
      <c r="B39" s="41"/>
      <c r="C39" s="42"/>
      <c r="D39" s="59">
        <f>COUNTA(B39:B41)*'Tabela de Pontuação'!B8</f>
        <v>0</v>
      </c>
    </row>
    <row r="40" spans="1:4" ht="15" customHeight="1" x14ac:dyDescent="0.25">
      <c r="A40" s="59"/>
      <c r="B40" s="41"/>
      <c r="C40" s="42"/>
      <c r="D40" s="59"/>
    </row>
    <row r="41" spans="1:4" ht="15" customHeight="1" x14ac:dyDescent="0.25">
      <c r="A41" s="59"/>
      <c r="B41" s="41"/>
      <c r="C41" s="42"/>
      <c r="D41" s="59"/>
    </row>
    <row r="42" spans="1:4" ht="15" customHeight="1" x14ac:dyDescent="0.25">
      <c r="A42" s="60" t="s">
        <v>76</v>
      </c>
      <c r="B42" s="41"/>
      <c r="C42" s="42"/>
      <c r="D42" s="59">
        <f>COUNTA(B42:B44)*'Tabela de Pontuação'!B9</f>
        <v>0</v>
      </c>
    </row>
    <row r="43" spans="1:4" ht="15" customHeight="1" x14ac:dyDescent="0.25">
      <c r="A43" s="59"/>
      <c r="B43" s="41"/>
      <c r="C43" s="42"/>
      <c r="D43" s="59"/>
    </row>
    <row r="44" spans="1:4" ht="15" customHeight="1" x14ac:dyDescent="0.25">
      <c r="A44" s="59"/>
      <c r="B44" s="41"/>
      <c r="C44" s="42"/>
      <c r="D44" s="59"/>
    </row>
    <row r="45" spans="1:4" ht="15" customHeight="1" x14ac:dyDescent="0.25">
      <c r="A45" s="59" t="s">
        <v>2</v>
      </c>
      <c r="B45" s="41"/>
      <c r="C45" s="42"/>
      <c r="D45" s="59">
        <f>COUNTA(B45:B49)*'Tabela de Pontuação'!B10</f>
        <v>0</v>
      </c>
    </row>
    <row r="46" spans="1:4" ht="15" customHeight="1" x14ac:dyDescent="0.25">
      <c r="A46" s="59"/>
      <c r="B46" s="41"/>
      <c r="C46" s="42"/>
      <c r="D46" s="59"/>
    </row>
    <row r="47" spans="1:4" ht="15" customHeight="1" x14ac:dyDescent="0.25">
      <c r="A47" s="59"/>
      <c r="B47" s="41"/>
      <c r="C47" s="42"/>
      <c r="D47" s="59"/>
    </row>
    <row r="48" spans="1:4" ht="15" customHeight="1" x14ac:dyDescent="0.25">
      <c r="A48" s="59"/>
      <c r="B48" s="41"/>
      <c r="C48" s="42"/>
      <c r="D48" s="59"/>
    </row>
    <row r="49" spans="1:10" ht="15.75" customHeight="1" x14ac:dyDescent="0.25">
      <c r="A49" s="59"/>
      <c r="B49" s="41"/>
      <c r="C49" s="42"/>
      <c r="D49" s="59"/>
    </row>
    <row r="50" spans="1:10" x14ac:dyDescent="0.25">
      <c r="A50" s="15"/>
      <c r="B50" s="15"/>
      <c r="D50" s="15"/>
    </row>
    <row r="51" spans="1:10" x14ac:dyDescent="0.25">
      <c r="A51" s="65" t="s">
        <v>15</v>
      </c>
      <c r="B51" s="65"/>
      <c r="C51" s="65"/>
      <c r="D51" s="65"/>
    </row>
    <row r="52" spans="1:10" s="40" customFormat="1" x14ac:dyDescent="0.25">
      <c r="A52" s="30" t="s">
        <v>18</v>
      </c>
      <c r="B52" s="30" t="s">
        <v>53</v>
      </c>
      <c r="C52" s="30" t="s">
        <v>6</v>
      </c>
      <c r="D52" s="30" t="s">
        <v>1</v>
      </c>
      <c r="G52" s="35"/>
      <c r="H52" s="35"/>
      <c r="I52" s="35"/>
      <c r="J52" s="35"/>
    </row>
    <row r="53" spans="1:10" x14ac:dyDescent="0.25">
      <c r="A53" s="75" t="s">
        <v>7</v>
      </c>
      <c r="B53" s="43"/>
      <c r="C53" s="44"/>
      <c r="D53" s="66">
        <f>COUNTA(B53:B55)*'Tabela de Pontuação'!B11</f>
        <v>0</v>
      </c>
    </row>
    <row r="54" spans="1:10" x14ac:dyDescent="0.25">
      <c r="A54" s="75"/>
      <c r="B54" s="43"/>
      <c r="C54" s="44"/>
      <c r="D54" s="66"/>
    </row>
    <row r="55" spans="1:10" x14ac:dyDescent="0.25">
      <c r="A55" s="75"/>
      <c r="B55" s="43"/>
      <c r="C55" s="44"/>
      <c r="D55" s="66"/>
    </row>
    <row r="56" spans="1:10" x14ac:dyDescent="0.25">
      <c r="A56" s="66" t="s">
        <v>8</v>
      </c>
      <c r="B56" s="43"/>
      <c r="C56" s="44"/>
      <c r="D56" s="66">
        <f>COUNTA(B56:B58)*'Tabela de Pontuação'!B12</f>
        <v>0</v>
      </c>
    </row>
    <row r="57" spans="1:10" x14ac:dyDescent="0.25">
      <c r="A57" s="66"/>
      <c r="B57" s="43"/>
      <c r="C57" s="44"/>
      <c r="D57" s="66"/>
    </row>
    <row r="58" spans="1:10" x14ac:dyDescent="0.25">
      <c r="A58" s="66"/>
      <c r="B58" s="43"/>
      <c r="C58" s="44"/>
      <c r="D58" s="66"/>
    </row>
    <row r="59" spans="1:10" x14ac:dyDescent="0.25">
      <c r="A59" s="15"/>
      <c r="B59" s="15"/>
      <c r="D59" s="15"/>
    </row>
    <row r="60" spans="1:10" x14ac:dyDescent="0.25">
      <c r="A60" s="65" t="s">
        <v>16</v>
      </c>
      <c r="B60" s="65"/>
      <c r="C60" s="65"/>
      <c r="D60" s="65"/>
    </row>
    <row r="61" spans="1:10" x14ac:dyDescent="0.25">
      <c r="A61" s="30" t="s">
        <v>18</v>
      </c>
      <c r="B61" s="30" t="s">
        <v>53</v>
      </c>
      <c r="C61" s="30" t="s">
        <v>12</v>
      </c>
      <c r="D61" s="30" t="s">
        <v>1</v>
      </c>
    </row>
    <row r="62" spans="1:10" ht="14.25" customHeight="1" x14ac:dyDescent="0.25">
      <c r="A62" s="68" t="s">
        <v>10</v>
      </c>
      <c r="B62" s="43"/>
      <c r="C62" s="44"/>
      <c r="D62" s="66">
        <f>COUNTA(B62:B66)*'Tabela de Pontuação'!B13</f>
        <v>0</v>
      </c>
    </row>
    <row r="63" spans="1:10" x14ac:dyDescent="0.25">
      <c r="A63" s="69"/>
      <c r="B63" s="43"/>
      <c r="C63" s="44"/>
      <c r="D63" s="66"/>
    </row>
    <row r="64" spans="1:10" x14ac:dyDescent="0.25">
      <c r="A64" s="69"/>
      <c r="B64" s="43"/>
      <c r="C64" s="44"/>
      <c r="D64" s="66"/>
    </row>
    <row r="65" spans="1:4" x14ac:dyDescent="0.25">
      <c r="A65" s="69"/>
      <c r="B65" s="43"/>
      <c r="C65" s="44"/>
      <c r="D65" s="66"/>
    </row>
    <row r="66" spans="1:4" x14ac:dyDescent="0.25">
      <c r="A66" s="70"/>
      <c r="B66" s="43"/>
      <c r="C66" s="44"/>
      <c r="D66" s="66"/>
    </row>
    <row r="67" spans="1:4" ht="14.25" customHeight="1" x14ac:dyDescent="0.25">
      <c r="A67" s="68" t="s">
        <v>11</v>
      </c>
      <c r="B67" s="43"/>
      <c r="C67" s="44"/>
      <c r="D67" s="66">
        <f>COUNTA(B67:B71)*'Tabela de Pontuação'!B14</f>
        <v>0</v>
      </c>
    </row>
    <row r="68" spans="1:4" x14ac:dyDescent="0.25">
      <c r="A68" s="69"/>
      <c r="B68" s="43"/>
      <c r="C68" s="44"/>
      <c r="D68" s="66"/>
    </row>
    <row r="69" spans="1:4" x14ac:dyDescent="0.25">
      <c r="A69" s="69"/>
      <c r="B69" s="43"/>
      <c r="C69" s="44"/>
      <c r="D69" s="66"/>
    </row>
    <row r="70" spans="1:4" x14ac:dyDescent="0.25">
      <c r="A70" s="69"/>
      <c r="B70" s="43"/>
      <c r="C70" s="44"/>
      <c r="D70" s="66"/>
    </row>
    <row r="71" spans="1:4" x14ac:dyDescent="0.25">
      <c r="A71" s="70"/>
      <c r="B71" s="43"/>
      <c r="C71" s="44"/>
      <c r="D71" s="66"/>
    </row>
    <row r="72" spans="1:4" x14ac:dyDescent="0.25">
      <c r="A72" s="66" t="s">
        <v>2</v>
      </c>
      <c r="B72" s="43"/>
      <c r="C72" s="44"/>
      <c r="D72" s="66">
        <f>COUNTA(B72:B76)*'Tabela de Pontuação'!B15</f>
        <v>0</v>
      </c>
    </row>
    <row r="73" spans="1:4" x14ac:dyDescent="0.25">
      <c r="A73" s="66"/>
      <c r="B73" s="43"/>
      <c r="C73" s="44"/>
      <c r="D73" s="66"/>
    </row>
    <row r="74" spans="1:4" x14ac:dyDescent="0.25">
      <c r="A74" s="66"/>
      <c r="B74" s="43"/>
      <c r="C74" s="44"/>
      <c r="D74" s="66"/>
    </row>
    <row r="75" spans="1:4" x14ac:dyDescent="0.25">
      <c r="A75" s="66"/>
      <c r="B75" s="43"/>
      <c r="C75" s="44"/>
      <c r="D75" s="66"/>
    </row>
    <row r="76" spans="1:4" x14ac:dyDescent="0.25">
      <c r="A76" s="66"/>
      <c r="B76" s="43"/>
      <c r="C76" s="44"/>
      <c r="D76" s="66"/>
    </row>
    <row r="77" spans="1:4" x14ac:dyDescent="0.25">
      <c r="A77" s="15"/>
      <c r="B77" s="15"/>
      <c r="D77" s="15"/>
    </row>
    <row r="78" spans="1:4" x14ac:dyDescent="0.25">
      <c r="A78" s="65" t="s">
        <v>17</v>
      </c>
      <c r="B78" s="65"/>
      <c r="C78" s="65"/>
      <c r="D78" s="65"/>
    </row>
    <row r="79" spans="1:4" x14ac:dyDescent="0.25">
      <c r="A79" s="30" t="s">
        <v>18</v>
      </c>
      <c r="B79" s="30" t="s">
        <v>53</v>
      </c>
      <c r="C79" s="30" t="s">
        <v>12</v>
      </c>
      <c r="D79" s="30" t="s">
        <v>1</v>
      </c>
    </row>
    <row r="80" spans="1:4" x14ac:dyDescent="0.25">
      <c r="A80" s="68" t="s">
        <v>84</v>
      </c>
      <c r="B80" s="43"/>
      <c r="C80" s="44"/>
      <c r="D80" s="66">
        <f>COUNTA(B80:B84)*'Tabela de Pontuação'!B16</f>
        <v>0</v>
      </c>
    </row>
    <row r="81" spans="1:4" x14ac:dyDescent="0.25">
      <c r="A81" s="69"/>
      <c r="B81" s="43"/>
      <c r="C81" s="44"/>
      <c r="D81" s="66"/>
    </row>
    <row r="82" spans="1:4" x14ac:dyDescent="0.25">
      <c r="A82" s="69"/>
      <c r="B82" s="43"/>
      <c r="C82" s="44"/>
      <c r="D82" s="66"/>
    </row>
    <row r="83" spans="1:4" x14ac:dyDescent="0.25">
      <c r="A83" s="69"/>
      <c r="B83" s="43"/>
      <c r="C83" s="44"/>
      <c r="D83" s="66"/>
    </row>
    <row r="84" spans="1:4" x14ac:dyDescent="0.25">
      <c r="A84" s="70"/>
      <c r="B84" s="43"/>
      <c r="C84" s="44"/>
      <c r="D84" s="66"/>
    </row>
    <row r="85" spans="1:4" ht="23.25" customHeight="1" x14ac:dyDescent="0.25">
      <c r="A85" s="91" t="s">
        <v>85</v>
      </c>
      <c r="B85" s="43"/>
      <c r="C85" s="44"/>
      <c r="D85" s="66">
        <f>COUNTA(B85:B89)*'Tabela de Pontuação'!B17</f>
        <v>0</v>
      </c>
    </row>
    <row r="86" spans="1:4" ht="23.25" customHeight="1" x14ac:dyDescent="0.25">
      <c r="A86" s="92"/>
      <c r="B86" s="43"/>
      <c r="C86" s="44"/>
      <c r="D86" s="66"/>
    </row>
    <row r="87" spans="1:4" ht="23.25" customHeight="1" x14ac:dyDescent="0.25">
      <c r="A87" s="92"/>
      <c r="B87" s="43"/>
      <c r="C87" s="44"/>
      <c r="D87" s="66"/>
    </row>
    <row r="88" spans="1:4" ht="23.25" customHeight="1" x14ac:dyDescent="0.25">
      <c r="A88" s="92"/>
      <c r="B88" s="43"/>
      <c r="C88" s="44"/>
      <c r="D88" s="66"/>
    </row>
    <row r="89" spans="1:4" ht="23.25" customHeight="1" x14ac:dyDescent="0.25">
      <c r="A89" s="93"/>
      <c r="B89" s="43"/>
      <c r="C89" s="44"/>
      <c r="D89" s="66"/>
    </row>
    <row r="90" spans="1:4" x14ac:dyDescent="0.25">
      <c r="A90" s="15"/>
      <c r="B90" s="15"/>
      <c r="D90" s="15"/>
    </row>
    <row r="91" spans="1:4" x14ac:dyDescent="0.25">
      <c r="A91" s="63" t="s">
        <v>21</v>
      </c>
      <c r="B91" s="63"/>
      <c r="C91" s="63"/>
      <c r="D91" s="63"/>
    </row>
    <row r="92" spans="1:4" x14ac:dyDescent="0.25">
      <c r="A92" s="31" t="s">
        <v>18</v>
      </c>
      <c r="B92" s="31" t="s">
        <v>53</v>
      </c>
      <c r="C92" s="31" t="s">
        <v>23</v>
      </c>
      <c r="D92" s="31" t="s">
        <v>1</v>
      </c>
    </row>
    <row r="93" spans="1:4" x14ac:dyDescent="0.25">
      <c r="A93" s="64" t="s">
        <v>19</v>
      </c>
      <c r="B93" s="45"/>
      <c r="C93" s="46"/>
      <c r="D93" s="100">
        <f>COUNTA(B93:B95)*'Tabela de Pontuação'!B18</f>
        <v>0</v>
      </c>
    </row>
    <row r="94" spans="1:4" x14ac:dyDescent="0.25">
      <c r="A94" s="64"/>
      <c r="B94" s="45"/>
      <c r="C94" s="46"/>
      <c r="D94" s="100"/>
    </row>
    <row r="95" spans="1:4" x14ac:dyDescent="0.25">
      <c r="A95" s="64"/>
      <c r="B95" s="45"/>
      <c r="C95" s="46"/>
      <c r="D95" s="100"/>
    </row>
    <row r="96" spans="1:4" x14ac:dyDescent="0.25">
      <c r="A96" s="64" t="s">
        <v>22</v>
      </c>
      <c r="B96" s="45"/>
      <c r="C96" s="46"/>
      <c r="D96" s="100">
        <f>COUNTA(B96:B98)*'Tabela de Pontuação'!B19</f>
        <v>0</v>
      </c>
    </row>
    <row r="97" spans="1:4" x14ac:dyDescent="0.25">
      <c r="A97" s="64"/>
      <c r="B97" s="45"/>
      <c r="C97" s="46"/>
      <c r="D97" s="100"/>
    </row>
    <row r="98" spans="1:4" x14ac:dyDescent="0.25">
      <c r="A98" s="64"/>
      <c r="B98" s="45"/>
      <c r="C98" s="46"/>
      <c r="D98" s="100"/>
    </row>
    <row r="99" spans="1:4" x14ac:dyDescent="0.25">
      <c r="A99" s="64" t="s">
        <v>20</v>
      </c>
      <c r="B99" s="45"/>
      <c r="C99" s="46"/>
      <c r="D99" s="100">
        <f>COUNTA(B99:B101)*'Tabela de Pontuação'!B20</f>
        <v>0</v>
      </c>
    </row>
    <row r="100" spans="1:4" x14ac:dyDescent="0.25">
      <c r="A100" s="64"/>
      <c r="B100" s="45"/>
      <c r="C100" s="46"/>
      <c r="D100" s="100"/>
    </row>
    <row r="101" spans="1:4" x14ac:dyDescent="0.25">
      <c r="A101" s="64"/>
      <c r="B101" s="45"/>
      <c r="C101" s="46"/>
      <c r="D101" s="100"/>
    </row>
    <row r="102" spans="1:4" x14ac:dyDescent="0.25">
      <c r="A102" s="15"/>
      <c r="B102" s="15"/>
      <c r="D102" s="17"/>
    </row>
    <row r="103" spans="1:4" x14ac:dyDescent="0.25">
      <c r="A103" s="98" t="s">
        <v>24</v>
      </c>
      <c r="B103" s="98"/>
      <c r="C103" s="98"/>
      <c r="D103" s="98"/>
    </row>
    <row r="104" spans="1:4" ht="38.25" x14ac:dyDescent="0.25">
      <c r="A104" s="99" t="s">
        <v>18</v>
      </c>
      <c r="B104" s="99"/>
      <c r="C104" s="32" t="s">
        <v>92</v>
      </c>
      <c r="D104" s="53" t="s">
        <v>1</v>
      </c>
    </row>
    <row r="105" spans="1:4" x14ac:dyDescent="0.25">
      <c r="A105" s="87" t="s">
        <v>58</v>
      </c>
      <c r="B105" s="87"/>
      <c r="C105" s="47"/>
      <c r="D105" s="52">
        <f>IF(C105&gt;'Tabela de Pontuação'!C21,'Tabela de Pontuação'!C21,'Planilha de Pontuação'!C105)*'Tabela de Pontuação'!B21</f>
        <v>0</v>
      </c>
    </row>
    <row r="106" spans="1:4" x14ac:dyDescent="0.25">
      <c r="A106" s="89" t="s">
        <v>59</v>
      </c>
      <c r="B106" s="90"/>
      <c r="C106" s="47"/>
      <c r="D106" s="52">
        <f>IF(C106&gt;'Tabela de Pontuação'!C22,'Tabela de Pontuação'!C22,'Planilha de Pontuação'!C106)*'Tabela de Pontuação'!B22</f>
        <v>0</v>
      </c>
    </row>
    <row r="107" spans="1:4" x14ac:dyDescent="0.25">
      <c r="A107" s="87" t="s">
        <v>28</v>
      </c>
      <c r="B107" s="87"/>
      <c r="C107" s="47"/>
      <c r="D107" s="52">
        <f>IF(C107&gt;'Tabela de Pontuação'!C23,'Tabela de Pontuação'!C23,'Planilha de Pontuação'!C107)*'Tabela de Pontuação'!B23</f>
        <v>0</v>
      </c>
    </row>
    <row r="108" spans="1:4" x14ac:dyDescent="0.25">
      <c r="A108" s="87" t="s">
        <v>25</v>
      </c>
      <c r="B108" s="87"/>
      <c r="C108" s="47"/>
      <c r="D108" s="52">
        <f>IF(C108&gt;'Tabela de Pontuação'!C24,'Tabela de Pontuação'!C24,'Planilha de Pontuação'!C108)*'Tabela de Pontuação'!B24</f>
        <v>0</v>
      </c>
    </row>
    <row r="109" spans="1:4" x14ac:dyDescent="0.25">
      <c r="A109" s="87" t="s">
        <v>26</v>
      </c>
      <c r="B109" s="87"/>
      <c r="C109" s="47"/>
      <c r="D109" s="52">
        <f>IF(C109&gt;'Tabela de Pontuação'!C25,'Tabela de Pontuação'!C25,'Planilha de Pontuação'!C109)*'Tabela de Pontuação'!B25</f>
        <v>0</v>
      </c>
    </row>
    <row r="110" spans="1:4" ht="26.25" customHeight="1" x14ac:dyDescent="0.25">
      <c r="A110" s="88" t="s">
        <v>94</v>
      </c>
      <c r="B110" s="88"/>
      <c r="C110" s="47"/>
      <c r="D110" s="52">
        <f>IF(C110&gt;'Tabela de Pontuação'!C26,'Tabela de Pontuação'!C26,'Planilha de Pontuação'!C110)*'Tabela de Pontuação'!B26</f>
        <v>0</v>
      </c>
    </row>
    <row r="111" spans="1:4" x14ac:dyDescent="0.25">
      <c r="A111" s="87" t="s">
        <v>27</v>
      </c>
      <c r="B111" s="87"/>
      <c r="C111" s="47"/>
      <c r="D111" s="52">
        <f>IF(C111&gt;'Tabela de Pontuação'!C27,'Tabela de Pontuação'!C27,'Planilha de Pontuação'!C111)*'Tabela de Pontuação'!B27</f>
        <v>0</v>
      </c>
    </row>
    <row r="112" spans="1:4" x14ac:dyDescent="0.25">
      <c r="A112" s="89" t="s">
        <v>57</v>
      </c>
      <c r="B112" s="90"/>
      <c r="C112" s="47"/>
      <c r="D112" s="52">
        <f>IF(C112&gt;'Tabela de Pontuação'!C28,'Tabela de Pontuação'!C28,'Planilha de Pontuação'!C112)*'Tabela de Pontuação'!B28</f>
        <v>0</v>
      </c>
    </row>
    <row r="113" spans="1:4" x14ac:dyDescent="0.25">
      <c r="A113" s="15"/>
      <c r="B113" s="15"/>
      <c r="D113" s="15"/>
    </row>
    <row r="114" spans="1:4" x14ac:dyDescent="0.25">
      <c r="A114" s="84" t="s">
        <v>41</v>
      </c>
      <c r="B114" s="84"/>
      <c r="C114" s="84"/>
      <c r="D114" s="84"/>
    </row>
    <row r="115" spans="1:4" x14ac:dyDescent="0.25">
      <c r="A115" s="85" t="s">
        <v>42</v>
      </c>
      <c r="B115" s="85"/>
      <c r="C115" s="33" t="s">
        <v>43</v>
      </c>
      <c r="D115" s="50" t="s">
        <v>1</v>
      </c>
    </row>
    <row r="116" spans="1:4" x14ac:dyDescent="0.25">
      <c r="A116" s="86" t="s">
        <v>77</v>
      </c>
      <c r="B116" s="86"/>
      <c r="C116" s="48"/>
      <c r="D116" s="51">
        <f>IF(C116&gt;'Tabela de Pontuação'!C29,'Tabela de Pontuação'!C29,'Planilha de Pontuação'!C116)*'Tabela de Pontuação'!B29</f>
        <v>0</v>
      </c>
    </row>
    <row r="117" spans="1:4" x14ac:dyDescent="0.25">
      <c r="A117" s="86" t="s">
        <v>78</v>
      </c>
      <c r="B117" s="86"/>
      <c r="C117" s="48"/>
      <c r="D117" s="51">
        <f>IF(C117&gt;'Tabela de Pontuação'!C30,'Tabela de Pontuação'!C30,'Planilha de Pontuação'!C117)*'Tabela de Pontuação'!B30</f>
        <v>0</v>
      </c>
    </row>
    <row r="118" spans="1:4" x14ac:dyDescent="0.25">
      <c r="A118" s="86" t="s">
        <v>44</v>
      </c>
      <c r="B118" s="86"/>
      <c r="C118" s="48"/>
      <c r="D118" s="51">
        <f>IF(C118&gt;'Tabela de Pontuação'!C31,'Tabela de Pontuação'!C31,'Planilha de Pontuação'!C118)*'Tabela de Pontuação'!B31</f>
        <v>0</v>
      </c>
    </row>
    <row r="119" spans="1:4" x14ac:dyDescent="0.25">
      <c r="A119" s="86" t="s">
        <v>45</v>
      </c>
      <c r="B119" s="86"/>
      <c r="C119" s="48"/>
      <c r="D119" s="51">
        <f>IF(C119&gt;'Tabela de Pontuação'!C32,'Tabela de Pontuação'!C32,'Planilha de Pontuação'!C119)*'Tabela de Pontuação'!B32</f>
        <v>0</v>
      </c>
    </row>
    <row r="120" spans="1:4" x14ac:dyDescent="0.25">
      <c r="A120" s="15"/>
      <c r="B120" s="15"/>
      <c r="D120" s="15"/>
    </row>
    <row r="121" spans="1:4" x14ac:dyDescent="0.25">
      <c r="A121" s="84" t="s">
        <v>60</v>
      </c>
      <c r="B121" s="84"/>
      <c r="C121" s="84"/>
      <c r="D121" s="84"/>
    </row>
    <row r="122" spans="1:4" ht="38.25" x14ac:dyDescent="0.25">
      <c r="A122" s="85" t="s">
        <v>42</v>
      </c>
      <c r="B122" s="85"/>
      <c r="C122" s="33" t="s">
        <v>92</v>
      </c>
      <c r="D122" s="50" t="s">
        <v>1</v>
      </c>
    </row>
    <row r="123" spans="1:4" x14ac:dyDescent="0.25">
      <c r="A123" s="86" t="s">
        <v>61</v>
      </c>
      <c r="B123" s="86"/>
      <c r="C123" s="48"/>
      <c r="D123" s="51">
        <f>IF(C123&gt;'Tabela de Pontuação'!C33,'Tabela de Pontuação'!C33,'Planilha de Pontuação'!C123)*'Tabela de Pontuação'!B33</f>
        <v>0</v>
      </c>
    </row>
    <row r="124" spans="1:4" x14ac:dyDescent="0.25">
      <c r="A124" s="86" t="s">
        <v>69</v>
      </c>
      <c r="B124" s="86"/>
      <c r="C124" s="48"/>
      <c r="D124" s="51">
        <f>IF(C124&gt;'Tabela de Pontuação'!C34,'Tabela de Pontuação'!C34,'Planilha de Pontuação'!C124)*'Tabela de Pontuação'!B34</f>
        <v>0</v>
      </c>
    </row>
    <row r="125" spans="1:4" x14ac:dyDescent="0.25">
      <c r="A125" s="15"/>
      <c r="B125" s="15"/>
      <c r="D125" s="15"/>
    </row>
    <row r="126" spans="1:4" ht="15" customHeight="1" x14ac:dyDescent="0.25">
      <c r="A126" s="77" t="s">
        <v>50</v>
      </c>
      <c r="B126" s="77"/>
      <c r="C126" s="77"/>
      <c r="D126" s="77"/>
    </row>
    <row r="127" spans="1:4" x14ac:dyDescent="0.25">
      <c r="A127" s="15"/>
      <c r="B127" s="15"/>
      <c r="D127" s="15"/>
    </row>
    <row r="128" spans="1:4" x14ac:dyDescent="0.25">
      <c r="A128" s="15"/>
      <c r="B128" s="15"/>
      <c r="D128" s="15"/>
    </row>
  </sheetData>
  <sheetProtection algorithmName="SHA-512" hashValue="70IH9juOm1/qQK8B5AkKPIFSyeMLGHIfqu4/XR7Rq2uo5nMCs+3xnZPVVBeDdHzLOHoa7uea7FiT7DJeZk+R/g==" saltValue="wSZkhoHupKsc0np3AGBGqw==" spinCount="100000" sheet="1" formatRows="0"/>
  <mergeCells count="73">
    <mergeCell ref="F18:F19"/>
    <mergeCell ref="F20:F21"/>
    <mergeCell ref="F12:F14"/>
    <mergeCell ref="A122:B122"/>
    <mergeCell ref="A123:B123"/>
    <mergeCell ref="C12:D15"/>
    <mergeCell ref="A103:D103"/>
    <mergeCell ref="A104:B104"/>
    <mergeCell ref="A105:B105"/>
    <mergeCell ref="A107:B107"/>
    <mergeCell ref="A108:B108"/>
    <mergeCell ref="D93:D95"/>
    <mergeCell ref="A96:A98"/>
    <mergeCell ref="D96:D98"/>
    <mergeCell ref="A99:A101"/>
    <mergeCell ref="D99:D101"/>
    <mergeCell ref="A124:B124"/>
    <mergeCell ref="A6:C6"/>
    <mergeCell ref="A28:A31"/>
    <mergeCell ref="A36:A38"/>
    <mergeCell ref="A39:A41"/>
    <mergeCell ref="A112:B112"/>
    <mergeCell ref="A106:B106"/>
    <mergeCell ref="A121:D121"/>
    <mergeCell ref="A85:A89"/>
    <mergeCell ref="D85:D89"/>
    <mergeCell ref="A67:A71"/>
    <mergeCell ref="D67:D71"/>
    <mergeCell ref="A72:A76"/>
    <mergeCell ref="D72:D76"/>
    <mergeCell ref="A56:A58"/>
    <mergeCell ref="A111:B111"/>
    <mergeCell ref="A126:D126"/>
    <mergeCell ref="A9:B9"/>
    <mergeCell ref="A24:B24"/>
    <mergeCell ref="A11:D11"/>
    <mergeCell ref="A17:D17"/>
    <mergeCell ref="C18:D21"/>
    <mergeCell ref="A114:D114"/>
    <mergeCell ref="A115:B115"/>
    <mergeCell ref="A116:B116"/>
    <mergeCell ref="A117:B117"/>
    <mergeCell ref="A118:B118"/>
    <mergeCell ref="A119:B119"/>
    <mergeCell ref="A109:B109"/>
    <mergeCell ref="A110:B110"/>
    <mergeCell ref="A80:A84"/>
    <mergeCell ref="D80:D84"/>
    <mergeCell ref="A91:D91"/>
    <mergeCell ref="A93:A95"/>
    <mergeCell ref="A78:D78"/>
    <mergeCell ref="D56:D58"/>
    <mergeCell ref="B2:D2"/>
    <mergeCell ref="A60:D60"/>
    <mergeCell ref="A62:A66"/>
    <mergeCell ref="D62:D66"/>
    <mergeCell ref="A7:C7"/>
    <mergeCell ref="B4:D4"/>
    <mergeCell ref="A51:D51"/>
    <mergeCell ref="A53:A55"/>
    <mergeCell ref="D53:D55"/>
    <mergeCell ref="A26:D26"/>
    <mergeCell ref="A32:A35"/>
    <mergeCell ref="D32:D35"/>
    <mergeCell ref="A1:D1"/>
    <mergeCell ref="A45:A49"/>
    <mergeCell ref="D45:D49"/>
    <mergeCell ref="A42:A44"/>
    <mergeCell ref="D42:D44"/>
    <mergeCell ref="D28:D31"/>
    <mergeCell ref="D36:D38"/>
    <mergeCell ref="D39:D41"/>
    <mergeCell ref="B5:D5"/>
  </mergeCells>
  <hyperlinks>
    <hyperlink ref="F17:J17" r:id="rId1" display="*Clique aqui para consultar o conceito CAPES" xr:uid="{6E1D7CF4-9264-4C9F-B6DB-ECC95B1C9D77}"/>
    <hyperlink ref="F11" r:id="rId2" display="* Clique aqui para consultar os conceitos CPC" xr:uid="{C62A2FB6-1DF9-4063-A99D-8D737C81D7EC}"/>
  </hyperlinks>
  <pageMargins left="0.511811024" right="0.511811024" top="0.78740157499999996" bottom="0.78740157499999996" header="0.31496062000000002" footer="0.31496062000000002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ione sua área" prompt="Selecione sua área de concentração no menu dropdown" xr:uid="{2ABE8DC8-42C8-4149-BF96-722AD34352F6}">
          <x14:formula1>
            <xm:f>'Tabela de Pontuação'!$O$2:$O$3</xm:f>
          </x14:formula1>
          <xm:sqref>B5:D5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FC10B-78F3-4C84-84E7-573A5A0E5929}">
  <dimension ref="A1:E6"/>
  <sheetViews>
    <sheetView workbookViewId="0">
      <selection sqref="A1:E1"/>
    </sheetView>
  </sheetViews>
  <sheetFormatPr defaultColWidth="9.140625" defaultRowHeight="14.25" x14ac:dyDescent="0.2"/>
  <cols>
    <col min="1" max="1" width="9.140625" style="16"/>
    <col min="2" max="2" width="10.140625" style="16" bestFit="1" customWidth="1"/>
    <col min="3" max="3" width="51.28515625" style="16" customWidth="1"/>
    <col min="4" max="4" width="25.7109375" style="16" bestFit="1" customWidth="1"/>
    <col min="5" max="5" width="7" style="16" customWidth="1"/>
    <col min="6" max="16384" width="9.140625" style="14"/>
  </cols>
  <sheetData>
    <row r="1" spans="1:5" ht="48.75" customHeight="1" x14ac:dyDescent="0.2">
      <c r="A1" s="102" t="s">
        <v>54</v>
      </c>
      <c r="B1" s="102"/>
      <c r="C1" s="102"/>
      <c r="D1" s="102"/>
      <c r="E1" s="102"/>
    </row>
    <row r="2" spans="1:5" ht="30" customHeight="1" x14ac:dyDescent="0.2">
      <c r="A2" s="102" t="s">
        <v>80</v>
      </c>
      <c r="B2" s="102"/>
      <c r="C2" s="102"/>
      <c r="D2" s="102"/>
      <c r="E2" s="102"/>
    </row>
    <row r="3" spans="1:5" x14ac:dyDescent="0.2">
      <c r="A3" s="17"/>
      <c r="B3" s="17"/>
      <c r="C3" s="17"/>
      <c r="D3" s="17"/>
      <c r="E3" s="17"/>
    </row>
    <row r="4" spans="1:5" ht="15" x14ac:dyDescent="0.2">
      <c r="A4" s="101" t="s">
        <v>38</v>
      </c>
      <c r="B4" s="101"/>
      <c r="C4" s="101"/>
      <c r="D4" s="101" t="e">
        <f>SUMPRODUCT(D7:D1048576,E7:E1048576)/SUM(D7:D1048576)</f>
        <v>#DIV/0!</v>
      </c>
      <c r="E4" s="101"/>
    </row>
    <row r="5" spans="1:5" x14ac:dyDescent="0.2">
      <c r="A5" s="17"/>
      <c r="B5" s="17"/>
      <c r="C5" s="17"/>
      <c r="D5" s="17"/>
      <c r="E5" s="17"/>
    </row>
    <row r="6" spans="1:5" ht="15" x14ac:dyDescent="0.2">
      <c r="A6" s="18" t="s">
        <v>34</v>
      </c>
      <c r="B6" s="18" t="s">
        <v>35</v>
      </c>
      <c r="C6" s="18" t="s">
        <v>39</v>
      </c>
      <c r="D6" s="18" t="s">
        <v>37</v>
      </c>
      <c r="E6" s="18" t="s">
        <v>36</v>
      </c>
    </row>
  </sheetData>
  <sheetProtection algorithmName="SHA-512" hashValue="pSr7bOGNt2dy6B0nQ+LpUY3QyJ2kKepZE+/KiKPqvi0kDT7vapFn9UDXplLt9Aw3w93e1tL7HAzLpMvKyvRVEQ==" saltValue="DVoDkzEFjEXd3QJD1oMgjg==" spinCount="100000" sheet="1" objects="1" scenarios="1" formatRows="0"/>
  <mergeCells count="4">
    <mergeCell ref="A4:C4"/>
    <mergeCell ref="D4:E4"/>
    <mergeCell ref="A1:E1"/>
    <mergeCell ref="A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0F04C-FEE5-47B1-958A-421E940396F1}">
  <dimension ref="A1:O34"/>
  <sheetViews>
    <sheetView zoomScaleNormal="100" workbookViewId="0">
      <selection activeCell="A10" sqref="A10"/>
    </sheetView>
  </sheetViews>
  <sheetFormatPr defaultColWidth="9.140625" defaultRowHeight="14.25" x14ac:dyDescent="0.2"/>
  <cols>
    <col min="1" max="1" width="107.5703125" style="1" bestFit="1" customWidth="1"/>
    <col min="2" max="2" width="10.7109375" style="1" bestFit="1" customWidth="1"/>
    <col min="3" max="3" width="7.140625" style="2" bestFit="1" customWidth="1"/>
    <col min="4" max="4" width="11" style="2" bestFit="1" customWidth="1"/>
    <col min="5" max="14" width="9.140625" style="1"/>
    <col min="15" max="15" width="26.42578125" style="1" customWidth="1"/>
    <col min="16" max="16384" width="9.140625" style="1"/>
  </cols>
  <sheetData>
    <row r="1" spans="1:15" ht="18" x14ac:dyDescent="0.25">
      <c r="A1" s="103" t="s">
        <v>103</v>
      </c>
      <c r="B1" s="104"/>
      <c r="C1" s="104"/>
      <c r="D1" s="105"/>
      <c r="O1" s="1" t="s">
        <v>96</v>
      </c>
    </row>
    <row r="2" spans="1:15" ht="30" customHeight="1" x14ac:dyDescent="0.2">
      <c r="A2" s="106" t="s">
        <v>101</v>
      </c>
      <c r="B2" s="107"/>
      <c r="C2" s="107"/>
      <c r="D2" s="108"/>
      <c r="O2" s="1" t="s">
        <v>100</v>
      </c>
    </row>
    <row r="3" spans="1:15" x14ac:dyDescent="0.2">
      <c r="O3" s="1" t="s">
        <v>95</v>
      </c>
    </row>
    <row r="4" spans="1:15" ht="15" x14ac:dyDescent="0.25">
      <c r="A4" s="3" t="s">
        <v>3</v>
      </c>
      <c r="B4" s="55" t="s">
        <v>1</v>
      </c>
      <c r="C4" s="56" t="s">
        <v>5</v>
      </c>
      <c r="D4" s="56" t="s">
        <v>29</v>
      </c>
    </row>
    <row r="5" spans="1:15" x14ac:dyDescent="0.2">
      <c r="A5" s="4" t="s">
        <v>64</v>
      </c>
      <c r="B5" s="4">
        <v>100</v>
      </c>
      <c r="C5" s="5">
        <v>4</v>
      </c>
      <c r="D5" s="5" t="s">
        <v>86</v>
      </c>
    </row>
    <row r="6" spans="1:15" x14ac:dyDescent="0.2">
      <c r="A6" s="4" t="s">
        <v>65</v>
      </c>
      <c r="B6" s="4">
        <v>85</v>
      </c>
      <c r="C6" s="5">
        <v>4</v>
      </c>
      <c r="D6" s="5" t="s">
        <v>86</v>
      </c>
    </row>
    <row r="7" spans="1:15" x14ac:dyDescent="0.2">
      <c r="A7" s="4" t="s">
        <v>108</v>
      </c>
      <c r="B7" s="4">
        <v>70</v>
      </c>
      <c r="C7" s="5">
        <v>3</v>
      </c>
      <c r="D7" s="5" t="s">
        <v>86</v>
      </c>
    </row>
    <row r="8" spans="1:15" x14ac:dyDescent="0.2">
      <c r="A8" s="4" t="s">
        <v>109</v>
      </c>
      <c r="B8" s="4">
        <v>55</v>
      </c>
      <c r="C8" s="5">
        <v>3</v>
      </c>
      <c r="D8" s="5" t="s">
        <v>86</v>
      </c>
    </row>
    <row r="9" spans="1:15" x14ac:dyDescent="0.2">
      <c r="A9" s="4" t="s">
        <v>66</v>
      </c>
      <c r="B9" s="4">
        <v>40</v>
      </c>
      <c r="C9" s="5">
        <v>3</v>
      </c>
      <c r="D9" s="5" t="s">
        <v>86</v>
      </c>
    </row>
    <row r="10" spans="1:15" x14ac:dyDescent="0.2">
      <c r="A10" s="4" t="s">
        <v>110</v>
      </c>
      <c r="B10" s="4">
        <v>5</v>
      </c>
      <c r="C10" s="5">
        <v>4</v>
      </c>
      <c r="D10" s="5" t="s">
        <v>86</v>
      </c>
    </row>
    <row r="11" spans="1:15" x14ac:dyDescent="0.2">
      <c r="A11" s="6" t="s">
        <v>67</v>
      </c>
      <c r="B11" s="6">
        <v>30</v>
      </c>
      <c r="C11" s="7">
        <v>3</v>
      </c>
      <c r="D11" s="7" t="s">
        <v>87</v>
      </c>
    </row>
    <row r="12" spans="1:15" x14ac:dyDescent="0.2">
      <c r="A12" s="6" t="s">
        <v>68</v>
      </c>
      <c r="B12" s="6">
        <v>15</v>
      </c>
      <c r="C12" s="7">
        <v>3</v>
      </c>
      <c r="D12" s="7" t="s">
        <v>88</v>
      </c>
    </row>
    <row r="13" spans="1:15" x14ac:dyDescent="0.2">
      <c r="A13" s="6" t="s">
        <v>13</v>
      </c>
      <c r="B13" s="6">
        <v>20</v>
      </c>
      <c r="C13" s="7">
        <v>5</v>
      </c>
      <c r="D13" s="7" t="s">
        <v>86</v>
      </c>
    </row>
    <row r="14" spans="1:15" x14ac:dyDescent="0.2">
      <c r="A14" s="6" t="s">
        <v>70</v>
      </c>
      <c r="B14" s="6">
        <v>10</v>
      </c>
      <c r="C14" s="7">
        <v>5</v>
      </c>
      <c r="D14" s="7" t="s">
        <v>86</v>
      </c>
    </row>
    <row r="15" spans="1:15" x14ac:dyDescent="0.2">
      <c r="A15" s="6" t="s">
        <v>14</v>
      </c>
      <c r="B15" s="6">
        <v>5</v>
      </c>
      <c r="C15" s="7">
        <v>5</v>
      </c>
      <c r="D15" s="7" t="s">
        <v>86</v>
      </c>
    </row>
    <row r="16" spans="1:15" x14ac:dyDescent="0.2">
      <c r="A16" s="6" t="s">
        <v>84</v>
      </c>
      <c r="B16" s="6">
        <v>5</v>
      </c>
      <c r="C16" s="7">
        <v>5</v>
      </c>
      <c r="D16" s="7" t="s">
        <v>89</v>
      </c>
    </row>
    <row r="17" spans="1:4" x14ac:dyDescent="0.2">
      <c r="A17" s="6" t="s">
        <v>85</v>
      </c>
      <c r="B17" s="6">
        <v>5</v>
      </c>
      <c r="C17" s="7">
        <v>5</v>
      </c>
      <c r="D17" s="7" t="s">
        <v>89</v>
      </c>
    </row>
    <row r="18" spans="1:4" x14ac:dyDescent="0.2">
      <c r="A18" s="8" t="s">
        <v>19</v>
      </c>
      <c r="B18" s="8">
        <v>100</v>
      </c>
      <c r="C18" s="9">
        <v>3</v>
      </c>
      <c r="D18" s="9" t="s">
        <v>90</v>
      </c>
    </row>
    <row r="19" spans="1:4" x14ac:dyDescent="0.2">
      <c r="A19" s="8" t="s">
        <v>22</v>
      </c>
      <c r="B19" s="8">
        <v>25</v>
      </c>
      <c r="C19" s="9">
        <v>3</v>
      </c>
      <c r="D19" s="9" t="s">
        <v>90</v>
      </c>
    </row>
    <row r="20" spans="1:4" x14ac:dyDescent="0.2">
      <c r="A20" s="8" t="s">
        <v>20</v>
      </c>
      <c r="B20" s="8">
        <v>10</v>
      </c>
      <c r="C20" s="9">
        <v>3</v>
      </c>
      <c r="D20" s="9" t="s">
        <v>91</v>
      </c>
    </row>
    <row r="21" spans="1:4" x14ac:dyDescent="0.2">
      <c r="A21" s="10" t="s">
        <v>58</v>
      </c>
      <c r="B21" s="10">
        <v>25</v>
      </c>
      <c r="C21" s="11">
        <v>6</v>
      </c>
      <c r="D21" s="11" t="s">
        <v>30</v>
      </c>
    </row>
    <row r="22" spans="1:4" x14ac:dyDescent="0.2">
      <c r="A22" s="10" t="s">
        <v>59</v>
      </c>
      <c r="B22" s="10">
        <v>15</v>
      </c>
      <c r="C22" s="11">
        <v>6</v>
      </c>
      <c r="D22" s="11" t="s">
        <v>30</v>
      </c>
    </row>
    <row r="23" spans="1:4" x14ac:dyDescent="0.2">
      <c r="A23" s="10" t="s">
        <v>28</v>
      </c>
      <c r="B23" s="10">
        <v>15</v>
      </c>
      <c r="C23" s="11">
        <v>4</v>
      </c>
      <c r="D23" s="11" t="s">
        <v>30</v>
      </c>
    </row>
    <row r="24" spans="1:4" x14ac:dyDescent="0.2">
      <c r="A24" s="10" t="s">
        <v>25</v>
      </c>
      <c r="B24" s="10">
        <v>10</v>
      </c>
      <c r="C24" s="11">
        <v>4</v>
      </c>
      <c r="D24" s="11" t="s">
        <v>30</v>
      </c>
    </row>
    <row r="25" spans="1:4" x14ac:dyDescent="0.2">
      <c r="A25" s="10" t="s">
        <v>26</v>
      </c>
      <c r="B25" s="10">
        <v>5</v>
      </c>
      <c r="C25" s="11">
        <v>4</v>
      </c>
      <c r="D25" s="11" t="s">
        <v>30</v>
      </c>
    </row>
    <row r="26" spans="1:4" x14ac:dyDescent="0.2">
      <c r="A26" s="10" t="s">
        <v>93</v>
      </c>
      <c r="B26" s="10">
        <v>5</v>
      </c>
      <c r="C26" s="11">
        <v>4</v>
      </c>
      <c r="D26" s="11" t="s">
        <v>30</v>
      </c>
    </row>
    <row r="27" spans="1:4" x14ac:dyDescent="0.2">
      <c r="A27" s="10" t="s">
        <v>27</v>
      </c>
      <c r="B27" s="10">
        <v>15</v>
      </c>
      <c r="C27" s="11">
        <v>4</v>
      </c>
      <c r="D27" s="11" t="s">
        <v>30</v>
      </c>
    </row>
    <row r="28" spans="1:4" x14ac:dyDescent="0.2">
      <c r="A28" s="10" t="s">
        <v>57</v>
      </c>
      <c r="B28" s="10">
        <v>10</v>
      </c>
      <c r="C28" s="11">
        <v>2</v>
      </c>
      <c r="D28" s="11" t="s">
        <v>81</v>
      </c>
    </row>
    <row r="29" spans="1:4" x14ac:dyDescent="0.2">
      <c r="A29" s="12" t="s">
        <v>77</v>
      </c>
      <c r="B29" s="12">
        <v>5</v>
      </c>
      <c r="C29" s="13">
        <v>4</v>
      </c>
      <c r="D29" s="13" t="s">
        <v>62</v>
      </c>
    </row>
    <row r="30" spans="1:4" x14ac:dyDescent="0.2">
      <c r="A30" s="12" t="s">
        <v>78</v>
      </c>
      <c r="B30" s="12">
        <v>10</v>
      </c>
      <c r="C30" s="13">
        <v>4</v>
      </c>
      <c r="D30" s="13" t="s">
        <v>62</v>
      </c>
    </row>
    <row r="31" spans="1:4" x14ac:dyDescent="0.2">
      <c r="A31" s="12" t="s">
        <v>44</v>
      </c>
      <c r="B31" s="12">
        <v>5</v>
      </c>
      <c r="C31" s="13">
        <v>4</v>
      </c>
      <c r="D31" s="13" t="s">
        <v>62</v>
      </c>
    </row>
    <row r="32" spans="1:4" x14ac:dyDescent="0.2">
      <c r="A32" s="12" t="s">
        <v>45</v>
      </c>
      <c r="B32" s="12">
        <v>10</v>
      </c>
      <c r="C32" s="13">
        <v>4</v>
      </c>
      <c r="D32" s="13" t="s">
        <v>62</v>
      </c>
    </row>
    <row r="33" spans="1:4" x14ac:dyDescent="0.2">
      <c r="A33" s="12" t="s">
        <v>61</v>
      </c>
      <c r="B33" s="12">
        <v>10</v>
      </c>
      <c r="C33" s="13">
        <v>6</v>
      </c>
      <c r="D33" s="13" t="s">
        <v>30</v>
      </c>
    </row>
    <row r="34" spans="1:4" x14ac:dyDescent="0.2">
      <c r="A34" s="12" t="s">
        <v>69</v>
      </c>
      <c r="B34" s="12">
        <v>20</v>
      </c>
      <c r="C34" s="13">
        <v>6</v>
      </c>
      <c r="D34" s="13" t="s">
        <v>30</v>
      </c>
    </row>
  </sheetData>
  <sheetProtection algorithmName="SHA-512" hashValue="J2FfJFMLtqdD11XcKYPISAOuakA8o+or+qMomLMOvRMk3/b6wRl8I9QgFuIAjWw+rzK2K/vMZztTAZOIaAP3aA==" saltValue="lADAlp63rZwerQawcUpTyQ==" spinCount="100000" sheet="1" objects="1" scenarios="1"/>
  <mergeCells count="2">
    <mergeCell ref="A1:D1"/>
    <mergeCell ref="A2:D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de Pontuação</vt:lpstr>
      <vt:lpstr>Coeficiente de rendimento</vt:lpstr>
      <vt:lpstr>Tabela de Pontuação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ARLENE SARMANHO</cp:lastModifiedBy>
  <dcterms:created xsi:type="dcterms:W3CDTF">2020-12-15T13:30:24Z</dcterms:created>
  <dcterms:modified xsi:type="dcterms:W3CDTF">2025-06-11T18:11:07Z</dcterms:modified>
</cp:coreProperties>
</file>